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'KLSE-PL'!$A$1:$L$57</definedName>
    <definedName name="_xlnm.Print_Titles" localSheetId="3">'KLSE-CF'!$1:$15</definedName>
    <definedName name="_xlnm.Print_Titles" localSheetId="0">'KLSE-PL'!$2:$17</definedName>
  </definedNames>
  <calcPr fullCalcOnLoad="1"/>
</workbook>
</file>

<file path=xl/sharedStrings.xml><?xml version="1.0" encoding="utf-8"?>
<sst xmlns="http://schemas.openxmlformats.org/spreadsheetml/2006/main" count="174" uniqueCount="132">
  <si>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</si>
  <si>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</si>
  <si>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</si>
  <si>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</si>
  <si>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</si>
  <si>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</si>
  <si>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</si>
  <si>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</si>
  <si>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</si>
  <si>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</si>
  <si>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</si>
  <si>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</si>
  <si>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Reserve on </t>
  </si>
  <si>
    <t xml:space="preserve">Retained 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</si>
  <si>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</si>
  <si>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</si>
  <si>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</si>
  <si>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</si>
  <si>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Finance costs</t>
  </si>
  <si>
    <t>Total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</si>
  <si>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</si>
  <si>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</si>
  <si>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</si>
  <si>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</si>
  <si>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</si>
  <si>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</si>
  <si>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</si>
  <si>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</si>
  <si>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</si>
  <si>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</si>
  <si>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</si>
  <si>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</si>
  <si>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</si>
  <si>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</si>
  <si>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(Company No : 134463 - X)</t>
  </si>
  <si>
    <t>(Incorporated in Malaysia)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</si>
  <si>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</si>
  <si>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</si>
  <si>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</si>
  <si>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</si>
  <si>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</si>
  <si>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</si>
  <si>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</si>
  <si>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</si>
  <si>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</si>
  <si>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consolidation</t>
  </si>
  <si>
    <t>Distributable</t>
  </si>
  <si>
    <t>CONDENSED CONSOLIDATED BALANCE SHEET</t>
  </si>
  <si>
    <t>ZECON ENGINEERING BERHAD</t>
  </si>
  <si>
    <t xml:space="preserve"> ZECON ENGINEERING BERHAD</t>
  </si>
  <si>
    <t xml:space="preserve"> (Incorporated in Malaysia)</t>
  </si>
  <si>
    <t>Other income</t>
  </si>
  <si>
    <t>Attributable to:</t>
  </si>
  <si>
    <t>31.12.2005</t>
  </si>
  <si>
    <t>UNAUDITED</t>
  </si>
  <si>
    <t>AUDITED</t>
  </si>
  <si>
    <t>AS AT</t>
  </si>
  <si>
    <t>Deferred tax assets</t>
  </si>
  <si>
    <t>(restated)</t>
  </si>
  <si>
    <t>ASSETS</t>
  </si>
  <si>
    <t>Development costs</t>
  </si>
  <si>
    <t>Other receivables</t>
  </si>
  <si>
    <t>Income tax expense</t>
  </si>
  <si>
    <t>Earnings per share attributable to</t>
  </si>
  <si>
    <t>TOTAL ASSETS</t>
  </si>
  <si>
    <t>EQUITY AND LIABILITIES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</si>
  <si>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</si>
  <si>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</si>
  <si>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</si>
  <si>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</si>
  <si>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</si>
  <si>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</si>
  <si>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</si>
  <si>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</si>
  <si>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</si>
  <si>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</si>
  <si>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the year ended 31 December 2005 and the accompanying explanatory notes attached to the interim financial statements.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</si>
  <si>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</si>
  <si>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</si>
  <si>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</si>
  <si>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</si>
  <si>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</si>
  <si>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</si>
  <si>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2005</t>
  </si>
  <si>
    <t>As previously stated</t>
  </si>
  <si>
    <t>Prior year adjustments</t>
  </si>
  <si>
    <t>At 1 January 2006</t>
  </si>
  <si>
    <t>-effects of adopting FRS 3</t>
  </si>
  <si>
    <t>At 1 January 2006 (restated)</t>
  </si>
  <si>
    <t>As at</t>
  </si>
  <si>
    <t>CONDENSED CONSOLIDATED CASH FLOW STATEMENT</t>
  </si>
  <si>
    <t>Property, plant &amp; equipment</t>
  </si>
  <si>
    <t>Net assets per share (RM)</t>
  </si>
  <si>
    <t>Issue of ordinary shares:</t>
  </si>
  <si>
    <t>Shares issued by subsidiaries</t>
  </si>
  <si>
    <t>earnings</t>
  </si>
  <si>
    <t>Net decrease in cash and cash equivalents</t>
  </si>
  <si>
    <t>Deposits, cash and bank balances</t>
  </si>
  <si>
    <t>Share of profit of jointly controlled entities</t>
  </si>
  <si>
    <t xml:space="preserve">The  Condensed Consolidated Income Statements should be read in conjunction with the audited financial statements for </t>
  </si>
  <si>
    <t>Intangible assets</t>
  </si>
  <si>
    <t>Cash and cash equivalents at the end of the financial period comprise the following :</t>
  </si>
  <si>
    <t>Current liabilities</t>
  </si>
  <si>
    <t>interest</t>
  </si>
  <si>
    <t>Current assets</t>
  </si>
  <si>
    <t>Net cash generated from financing activities</t>
  </si>
  <si>
    <t>Net cash used in operating activities</t>
  </si>
  <si>
    <t>-Acquisition of subsidiary</t>
  </si>
  <si>
    <t>-ESOS</t>
  </si>
  <si>
    <t>AS AT 31 DECEMBER 2006</t>
  </si>
  <si>
    <t>31.12.2006</t>
  </si>
  <si>
    <t>At 31 December 2005</t>
  </si>
  <si>
    <t>At 31 December 2006</t>
  </si>
  <si>
    <t>Profit before taxation</t>
  </si>
  <si>
    <t>Profit for the year</t>
  </si>
  <si>
    <t>Disposal of interests in a subsidiary</t>
  </si>
  <si>
    <t>Net cash generated from/ (used in) investing activities</t>
  </si>
  <si>
    <t>Cash and cash equivalents at the beginning of the financial year</t>
  </si>
  <si>
    <t>Cash and cash equivalents at the end of the financial year</t>
  </si>
  <si>
    <t>To date</t>
  </si>
  <si>
    <t>Share of losses of associates</t>
  </si>
  <si>
    <t>Equity holders of the Company</t>
  </si>
  <si>
    <t>Minority interests</t>
  </si>
  <si>
    <t xml:space="preserve">  equity holders of the Company (sen) :</t>
  </si>
  <si>
    <t>Basic, profit for the year</t>
  </si>
  <si>
    <t>Diluted, profit for the year</t>
  </si>
  <si>
    <t>Investments in associates</t>
  </si>
  <si>
    <t>Equity attributable to equity holders of the Company</t>
  </si>
  <si>
    <t>UNAUDITED CONDENSED CONSOLIDATED INCOME STATEMENTS</t>
  </si>
  <si>
    <t>FOR THE YEAR ENDED 31 DECEMBER 2006</t>
  </si>
  <si>
    <t>Net profit for the year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</si>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</sst>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76200</xdr:rowOff>
    </xdr:from>
    <xdr:to>
      <xdr:col>5</xdr:col>
      <xdr:colOff>285750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81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85725</xdr:rowOff>
    </xdr:from>
    <xdr:to>
      <xdr:col>3</xdr:col>
      <xdr:colOff>285750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57150</xdr:rowOff>
    </xdr:from>
    <xdr:to>
      <xdr:col>9</xdr:col>
      <xdr:colOff>66675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276225</xdr:colOff>
      <xdr:row>12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3124200" y="2038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11</xdr:col>
      <xdr:colOff>0</xdr:colOff>
      <xdr:row>12</xdr:row>
      <xdr:rowOff>95250</xdr:rowOff>
    </xdr:to>
    <xdr:sp>
      <xdr:nvSpPr>
        <xdr:cNvPr id="3" name="Line 4"/>
        <xdr:cNvSpPr>
          <a:spLocks/>
        </xdr:cNvSpPr>
      </xdr:nvSpPr>
      <xdr:spPr>
        <a:xfrm>
          <a:off x="5076825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4" name="Line 6"/>
        <xdr:cNvSpPr>
          <a:spLocks/>
        </xdr:cNvSpPr>
      </xdr:nvSpPr>
      <xdr:spPr>
        <a:xfrm>
          <a:off x="6172200" y="18764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95250</xdr:rowOff>
    </xdr:from>
    <xdr:to>
      <xdr:col>6</xdr:col>
      <xdr:colOff>66675</xdr:colOff>
      <xdr:row>11</xdr:row>
      <xdr:rowOff>95250</xdr:rowOff>
    </xdr:to>
    <xdr:sp>
      <xdr:nvSpPr>
        <xdr:cNvPr id="5" name="Line 8"/>
        <xdr:cNvSpPr>
          <a:spLocks/>
        </xdr:cNvSpPr>
      </xdr:nvSpPr>
      <xdr:spPr>
        <a:xfrm flipH="1">
          <a:off x="2371725" y="1876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0"/>
  <sheetViews>
    <sheetView tabSelected="1" workbookViewId="0" topLeftCell="A1">
      <selection activeCell="J50" sqref="J50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6" customWidth="1"/>
    <col min="5" max="5" width="1.7109375" style="6" customWidth="1"/>
    <col min="6" max="6" width="12.421875" style="6" customWidth="1"/>
    <col min="7" max="7" width="1.7109375" style="1" customWidth="1"/>
    <col min="8" max="8" width="11.421875" style="6" customWidth="1"/>
    <col min="9" max="9" width="1.7109375" style="1" customWidth="1"/>
    <col min="10" max="10" width="12.8515625" style="6" customWidth="1"/>
    <col min="11" max="46" width="9.140625" style="6" customWidth="1"/>
    <col min="47" max="16384" width="9.140625" style="1" customWidth="1"/>
  </cols>
  <sheetData>
    <row r="2" ht="12.75"/>
    <row r="3" ht="12.75"/>
    <row r="4" spans="1:10" ht="12.75">
      <c r="A4" s="28" t="s">
        <v>49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34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50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128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8" t="s">
        <v>129</v>
      </c>
      <c r="B9" s="28"/>
      <c r="C9" s="28"/>
      <c r="D9" s="28"/>
      <c r="E9" s="28"/>
      <c r="F9" s="28"/>
      <c r="G9" s="28"/>
      <c r="H9" s="28"/>
      <c r="I9" s="28"/>
      <c r="J9" s="28"/>
    </row>
    <row r="10" spans="1:2" ht="12.75">
      <c r="A10" s="1" t="s">
        <v>131</v>
      </c>
      <c r="B10" s="3"/>
    </row>
    <row r="11" spans="2:10" ht="12.75">
      <c r="B11" s="3"/>
      <c r="D11" s="5"/>
      <c r="E11" s="14" t="s">
        <v>32</v>
      </c>
      <c r="F11" s="3"/>
      <c r="G11" s="3"/>
      <c r="H11" s="5"/>
      <c r="I11" s="14" t="s">
        <v>33</v>
      </c>
      <c r="J11" s="3"/>
    </row>
    <row r="12" spans="2:10" ht="12.75">
      <c r="B12" s="3"/>
      <c r="D12" s="14"/>
      <c r="E12" s="14"/>
      <c r="F12" s="14" t="s">
        <v>37</v>
      </c>
      <c r="G12" s="3"/>
      <c r="H12" s="14"/>
      <c r="I12" s="3"/>
      <c r="J12" s="14" t="s">
        <v>37</v>
      </c>
    </row>
    <row r="13" spans="2:10" ht="12.75">
      <c r="B13" s="3"/>
      <c r="D13" s="14" t="s">
        <v>23</v>
      </c>
      <c r="E13" s="14"/>
      <c r="F13" s="14" t="s">
        <v>24</v>
      </c>
      <c r="G13" s="3"/>
      <c r="H13" s="14" t="s">
        <v>26</v>
      </c>
      <c r="I13" s="3"/>
      <c r="J13" s="14" t="s">
        <v>27</v>
      </c>
    </row>
    <row r="14" spans="4:10" ht="12.75">
      <c r="D14" s="14" t="s">
        <v>24</v>
      </c>
      <c r="E14" s="14"/>
      <c r="F14" s="14" t="s">
        <v>3</v>
      </c>
      <c r="G14" s="3"/>
      <c r="H14" s="14" t="s">
        <v>27</v>
      </c>
      <c r="I14" s="3"/>
      <c r="J14" s="14" t="s">
        <v>3</v>
      </c>
    </row>
    <row r="15" spans="4:10" ht="12.75">
      <c r="D15" s="14" t="s">
        <v>25</v>
      </c>
      <c r="E15" s="14"/>
      <c r="F15" s="14" t="s">
        <v>25</v>
      </c>
      <c r="G15" s="3"/>
      <c r="H15" s="14" t="s">
        <v>119</v>
      </c>
      <c r="I15" s="3"/>
      <c r="J15" s="14" t="s">
        <v>4</v>
      </c>
    </row>
    <row r="16" spans="4:10" ht="12.75">
      <c r="D16" s="14" t="s">
        <v>110</v>
      </c>
      <c r="E16" s="14"/>
      <c r="F16" s="14" t="s">
        <v>53</v>
      </c>
      <c r="G16" s="3"/>
      <c r="H16" s="14" t="str">
        <f>D16</f>
        <v>31.12.2006</v>
      </c>
      <c r="I16" s="14"/>
      <c r="J16" s="14" t="str">
        <f>F16</f>
        <v>31.12.2005</v>
      </c>
    </row>
    <row r="17" spans="4:10" ht="12.75">
      <c r="D17" s="14" t="s">
        <v>38</v>
      </c>
      <c r="E17" s="14"/>
      <c r="F17" s="14" t="s">
        <v>38</v>
      </c>
      <c r="G17" s="5"/>
      <c r="H17" s="14" t="s">
        <v>38</v>
      </c>
      <c r="I17" s="3"/>
      <c r="J17" s="14" t="s">
        <v>38</v>
      </c>
    </row>
    <row r="19" spans="1:10" ht="12.75">
      <c r="A19" s="3" t="s">
        <v>30</v>
      </c>
      <c r="D19" s="8">
        <v>11298</v>
      </c>
      <c r="E19" s="8"/>
      <c r="F19" s="8">
        <v>27505</v>
      </c>
      <c r="G19" s="2"/>
      <c r="H19" s="8">
        <v>45759</v>
      </c>
      <c r="I19" s="2"/>
      <c r="J19" s="8">
        <v>136945</v>
      </c>
    </row>
    <row r="20" spans="4:10" ht="12.75">
      <c r="D20" s="8"/>
      <c r="E20" s="8"/>
      <c r="F20" s="8"/>
      <c r="G20" s="2"/>
      <c r="H20" s="8"/>
      <c r="I20" s="2"/>
      <c r="J20" s="8"/>
    </row>
    <row r="21" spans="1:10" ht="12.75">
      <c r="A21" s="1" t="s">
        <v>29</v>
      </c>
      <c r="D21" s="8">
        <v>-7149</v>
      </c>
      <c r="F21" s="6">
        <v>-17131</v>
      </c>
      <c r="H21" s="8">
        <v>-32955</v>
      </c>
      <c r="J21" s="6">
        <v>-92264</v>
      </c>
    </row>
    <row r="22" spans="4:10" ht="12.75">
      <c r="D22" s="9"/>
      <c r="F22" s="9"/>
      <c r="H22" s="9"/>
      <c r="J22" s="9"/>
    </row>
    <row r="23" spans="1:10" ht="12.75">
      <c r="A23" s="3" t="s">
        <v>31</v>
      </c>
      <c r="D23" s="6">
        <f>D19+D21</f>
        <v>4149</v>
      </c>
      <c r="F23" s="6">
        <f>SUM(F19:F22)</f>
        <v>10374</v>
      </c>
      <c r="H23" s="6">
        <f>H19+H21</f>
        <v>12804</v>
      </c>
      <c r="J23" s="6">
        <f>SUM(J19:J22)</f>
        <v>44681</v>
      </c>
    </row>
    <row r="24" ht="12.75">
      <c r="H24" s="8"/>
    </row>
    <row r="25" spans="1:10" ht="12.75">
      <c r="A25" s="1" t="s">
        <v>51</v>
      </c>
      <c r="D25" s="8">
        <v>34195</v>
      </c>
      <c r="F25" s="6">
        <v>152</v>
      </c>
      <c r="H25" s="8">
        <v>35000</v>
      </c>
      <c r="J25" s="6">
        <v>647</v>
      </c>
    </row>
    <row r="26" spans="1:10" ht="12.75">
      <c r="A26" s="1" t="s">
        <v>7</v>
      </c>
      <c r="D26" s="8">
        <v>-7989</v>
      </c>
      <c r="F26" s="6">
        <f>-5692-2627</f>
        <v>-8319</v>
      </c>
      <c r="H26" s="21">
        <v>-21717</v>
      </c>
      <c r="J26" s="6">
        <f>-23363-2651</f>
        <v>-26014</v>
      </c>
    </row>
    <row r="27" spans="1:10" ht="12.75">
      <c r="A27" s="1" t="s">
        <v>18</v>
      </c>
      <c r="D27" s="8">
        <v>-5438</v>
      </c>
      <c r="F27" s="6">
        <v>-2189</v>
      </c>
      <c r="H27" s="8">
        <v>-14184</v>
      </c>
      <c r="J27" s="6">
        <v>-9704</v>
      </c>
    </row>
    <row r="28" spans="1:10" ht="12.75">
      <c r="A28" s="1" t="s">
        <v>120</v>
      </c>
      <c r="D28" s="8">
        <v>-215</v>
      </c>
      <c r="F28" s="6">
        <v>-90</v>
      </c>
      <c r="H28" s="8">
        <v>-586</v>
      </c>
      <c r="J28" s="6">
        <v>-39</v>
      </c>
    </row>
    <row r="29" spans="1:10" ht="12.75">
      <c r="A29" s="1" t="s">
        <v>98</v>
      </c>
      <c r="D29" s="8">
        <v>0</v>
      </c>
      <c r="F29" s="6">
        <v>1030</v>
      </c>
      <c r="H29" s="8">
        <v>0</v>
      </c>
      <c r="J29" s="6">
        <v>3819</v>
      </c>
    </row>
    <row r="30" spans="4:10" ht="12.75">
      <c r="D30" s="9"/>
      <c r="F30" s="9"/>
      <c r="H30" s="9"/>
      <c r="J30" s="9"/>
    </row>
    <row r="31" ht="12.75">
      <c r="H31" s="8"/>
    </row>
    <row r="32" spans="1:10" ht="12.75">
      <c r="A32" s="3" t="s">
        <v>113</v>
      </c>
      <c r="D32" s="6">
        <f>SUM(D23:D30)</f>
        <v>24702</v>
      </c>
      <c r="F32" s="6">
        <f>SUM(F23:F31)</f>
        <v>958</v>
      </c>
      <c r="H32" s="6">
        <f>SUM(H23:H30)</f>
        <v>11317</v>
      </c>
      <c r="J32" s="6">
        <f>SUM(J23:J31)</f>
        <v>13390</v>
      </c>
    </row>
    <row r="33" ht="12.75">
      <c r="H33" s="8"/>
    </row>
    <row r="34" spans="1:10" ht="12.75">
      <c r="A34" s="1" t="s">
        <v>62</v>
      </c>
      <c r="D34" s="8">
        <v>-30</v>
      </c>
      <c r="F34" s="6">
        <v>9231</v>
      </c>
      <c r="H34" s="8">
        <v>-35</v>
      </c>
      <c r="J34" s="6">
        <v>3005</v>
      </c>
    </row>
    <row r="35" spans="4:10" ht="12.75">
      <c r="D35" s="9"/>
      <c r="F35" s="9"/>
      <c r="H35" s="9"/>
      <c r="J35" s="9"/>
    </row>
    <row r="36" spans="1:10" ht="13.5" thickBot="1">
      <c r="A36" s="3" t="s">
        <v>114</v>
      </c>
      <c r="D36" s="10">
        <f>SUM(D32:D35)</f>
        <v>24672</v>
      </c>
      <c r="F36" s="10">
        <f>SUM(F32:F35)</f>
        <v>10189</v>
      </c>
      <c r="H36" s="10">
        <f>SUM(H32:H35)</f>
        <v>11282</v>
      </c>
      <c r="J36" s="10">
        <f>SUM(J32:J35)</f>
        <v>16395</v>
      </c>
    </row>
    <row r="37" ht="13.5" thickTop="1">
      <c r="H37" s="8"/>
    </row>
    <row r="38" ht="12.75">
      <c r="H38" s="8"/>
    </row>
    <row r="39" spans="1:8" ht="12.75">
      <c r="A39" s="3" t="s">
        <v>52</v>
      </c>
      <c r="H39" s="8"/>
    </row>
    <row r="40" ht="12.75">
      <c r="H40" s="8"/>
    </row>
    <row r="41" spans="1:10" ht="12.75">
      <c r="A41" s="1" t="s">
        <v>121</v>
      </c>
      <c r="D41" s="8">
        <v>24668</v>
      </c>
      <c r="F41" s="6">
        <v>10189</v>
      </c>
      <c r="H41" s="6">
        <v>11237</v>
      </c>
      <c r="I41" s="6"/>
      <c r="J41" s="6">
        <v>16513</v>
      </c>
    </row>
    <row r="42" spans="1:10" ht="12.75">
      <c r="A42" s="1" t="s">
        <v>122</v>
      </c>
      <c r="D42" s="8">
        <v>4</v>
      </c>
      <c r="F42" s="6">
        <v>0</v>
      </c>
      <c r="H42" s="6">
        <v>45</v>
      </c>
      <c r="J42" s="6">
        <v>-118</v>
      </c>
    </row>
    <row r="43" ht="6" customHeight="1"/>
    <row r="44" spans="1:10" ht="13.5" thickBot="1">
      <c r="A44" s="3"/>
      <c r="D44" s="10">
        <f>SUM(D41:D43)</f>
        <v>24672</v>
      </c>
      <c r="F44" s="10">
        <f>SUM(F41:F43)</f>
        <v>10189</v>
      </c>
      <c r="H44" s="10">
        <f>SUM(H41:H43)</f>
        <v>11282</v>
      </c>
      <c r="J44" s="10">
        <f>SUM(J41:J43)</f>
        <v>16395</v>
      </c>
    </row>
    <row r="45" ht="13.5" thickTop="1">
      <c r="H45" s="8"/>
    </row>
    <row r="46" ht="12.75">
      <c r="H46" s="8"/>
    </row>
    <row r="47" ht="12.75">
      <c r="A47" s="3" t="s">
        <v>63</v>
      </c>
    </row>
    <row r="48" ht="12.75">
      <c r="A48" s="3" t="s">
        <v>123</v>
      </c>
    </row>
    <row r="50" spans="1:10" ht="12.75">
      <c r="A50" s="1" t="s">
        <v>124</v>
      </c>
      <c r="B50" s="19"/>
      <c r="D50" s="12">
        <v>27.92</v>
      </c>
      <c r="E50" s="12"/>
      <c r="F50" s="12">
        <v>11.53</v>
      </c>
      <c r="G50" s="12"/>
      <c r="H50" s="12">
        <v>12.72</v>
      </c>
      <c r="I50" s="12"/>
      <c r="J50" s="12">
        <v>19.42</v>
      </c>
    </row>
    <row r="51" spans="4:10" ht="12.75">
      <c r="D51" s="12"/>
      <c r="E51" s="12"/>
      <c r="F51" s="12"/>
      <c r="G51" s="12"/>
      <c r="H51" s="12"/>
      <c r="I51" s="12"/>
      <c r="J51" s="12"/>
    </row>
    <row r="52" spans="1:10" ht="12.75">
      <c r="A52" s="1" t="s">
        <v>125</v>
      </c>
      <c r="D52" s="12">
        <v>27.92</v>
      </c>
      <c r="E52" s="12"/>
      <c r="F52" s="12">
        <v>11.5</v>
      </c>
      <c r="G52" s="12"/>
      <c r="H52" s="12">
        <v>12.72</v>
      </c>
      <c r="I52" s="12"/>
      <c r="J52" s="12">
        <v>19.36</v>
      </c>
    </row>
    <row r="53" spans="4:10" ht="12.75">
      <c r="D53" s="12"/>
      <c r="E53" s="12"/>
      <c r="F53" s="12"/>
      <c r="G53" s="12"/>
      <c r="H53" s="12"/>
      <c r="I53" s="12"/>
      <c r="J53" s="12"/>
    </row>
    <row r="54" spans="4:10" ht="12.75">
      <c r="D54" s="12"/>
      <c r="E54" s="12"/>
      <c r="F54" s="12"/>
      <c r="G54" s="12"/>
      <c r="H54" s="12"/>
      <c r="I54" s="12"/>
      <c r="J54" s="12"/>
    </row>
    <row r="55" spans="4:10" ht="12.75">
      <c r="D55" s="12"/>
      <c r="E55" s="12"/>
      <c r="F55" s="12"/>
      <c r="G55" s="12"/>
      <c r="H55" s="12"/>
      <c r="I55" s="12"/>
      <c r="J55" s="12"/>
    </row>
    <row r="56" ht="12.75">
      <c r="A56" s="1" t="s">
        <v>99</v>
      </c>
    </row>
    <row r="57" ht="12.75">
      <c r="A57" s="1" t="s">
        <v>76</v>
      </c>
    </row>
    <row r="70" spans="4:10" ht="12.75">
      <c r="D70" s="13"/>
      <c r="E70" s="13"/>
      <c r="F70" s="13"/>
      <c r="G70" s="13"/>
      <c r="H70" s="13"/>
      <c r="J70" s="13"/>
    </row>
    <row r="210" ht="12" customHeight="1"/>
  </sheetData>
  <sheetProtection/>
  <mergeCells count="5">
    <mergeCell ref="A8:J8"/>
    <mergeCell ref="A9:J9"/>
    <mergeCell ref="A4:J4"/>
    <mergeCell ref="A5:J5"/>
    <mergeCell ref="A6:J6"/>
  </mergeCells>
  <printOptions/>
  <pageMargins left="0.4" right="0" top="0.8" bottom="0.590551181102362" header="0.75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0"/>
  <sheetViews>
    <sheetView workbookViewId="0" topLeftCell="A46">
      <selection activeCell="E65" sqref="E65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6.28125" style="1" customWidth="1"/>
    <col min="4" max="4" width="6.28125" style="1" customWidth="1"/>
    <col min="5" max="5" width="14.00390625" style="6" bestFit="1" customWidth="1"/>
    <col min="6" max="6" width="1.710937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28" t="s">
        <v>48</v>
      </c>
      <c r="B3" s="28"/>
      <c r="C3" s="28"/>
      <c r="D3" s="28"/>
      <c r="E3" s="28"/>
      <c r="F3" s="28"/>
      <c r="G3" s="28"/>
    </row>
    <row r="4" spans="1:7" ht="12.75">
      <c r="A4" s="28" t="s">
        <v>34</v>
      </c>
      <c r="B4" s="28"/>
      <c r="C4" s="28"/>
      <c r="D4" s="28"/>
      <c r="E4" s="28"/>
      <c r="F4" s="28"/>
      <c r="G4" s="28"/>
    </row>
    <row r="5" spans="1:7" ht="12.75">
      <c r="A5" s="28" t="s">
        <v>35</v>
      </c>
      <c r="B5" s="28"/>
      <c r="C5" s="28"/>
      <c r="D5" s="28"/>
      <c r="E5" s="28"/>
      <c r="F5" s="28"/>
      <c r="G5" s="28"/>
    </row>
    <row r="6" ht="6.75" customHeight="1"/>
    <row r="7" spans="1:7" ht="12.75">
      <c r="A7" s="28" t="s">
        <v>47</v>
      </c>
      <c r="B7" s="28"/>
      <c r="C7" s="28"/>
      <c r="D7" s="28"/>
      <c r="E7" s="28"/>
      <c r="F7" s="28"/>
      <c r="G7" s="28"/>
    </row>
    <row r="8" spans="1:7" ht="12.75">
      <c r="A8" s="28" t="s">
        <v>109</v>
      </c>
      <c r="B8" s="28"/>
      <c r="C8" s="28"/>
      <c r="D8" s="28"/>
      <c r="E8" s="28"/>
      <c r="F8" s="28"/>
      <c r="G8" s="28"/>
    </row>
    <row r="9" ht="8.25" customHeight="1"/>
    <row r="10" spans="5:7" ht="12.75">
      <c r="E10" s="14" t="s">
        <v>54</v>
      </c>
      <c r="F10" s="3"/>
      <c r="G10" s="14" t="s">
        <v>55</v>
      </c>
    </row>
    <row r="11" spans="5:7" ht="12.75">
      <c r="E11" s="14" t="s">
        <v>56</v>
      </c>
      <c r="F11" s="3"/>
      <c r="G11" s="14" t="s">
        <v>56</v>
      </c>
    </row>
    <row r="12" spans="4:7" ht="12.75">
      <c r="D12" s="4"/>
      <c r="E12" s="14" t="str">
        <f>'KLSE-PL'!D16</f>
        <v>31.12.2006</v>
      </c>
      <c r="F12" s="14"/>
      <c r="G12" s="14" t="s">
        <v>53</v>
      </c>
    </row>
    <row r="13" spans="4:7" ht="12.75">
      <c r="D13" s="4"/>
      <c r="E13" s="14" t="s">
        <v>36</v>
      </c>
      <c r="F13" s="3"/>
      <c r="G13" s="14" t="s">
        <v>36</v>
      </c>
    </row>
    <row r="14" spans="4:7" ht="12.75">
      <c r="D14" s="4"/>
      <c r="E14" s="14"/>
      <c r="F14" s="3"/>
      <c r="G14" s="14" t="s">
        <v>58</v>
      </c>
    </row>
    <row r="15" spans="4:7" ht="12.75">
      <c r="D15" s="4"/>
      <c r="E15" s="14"/>
      <c r="F15" s="3"/>
      <c r="G15" s="14"/>
    </row>
    <row r="16" spans="1:7" ht="12.75">
      <c r="A16" s="3" t="s">
        <v>59</v>
      </c>
      <c r="D16" s="4"/>
      <c r="E16" s="14"/>
      <c r="F16" s="3"/>
      <c r="G16" s="14"/>
    </row>
    <row r="17" spans="1:7" ht="12.75">
      <c r="A17" s="3" t="s">
        <v>41</v>
      </c>
      <c r="D17" s="4"/>
      <c r="E17" s="7"/>
      <c r="G17" s="7"/>
    </row>
    <row r="18" spans="2:7" ht="12.75">
      <c r="B18" s="1" t="s">
        <v>91</v>
      </c>
      <c r="D18" s="4"/>
      <c r="E18" s="6">
        <v>34429</v>
      </c>
      <c r="G18" s="6">
        <v>25123</v>
      </c>
    </row>
    <row r="19" spans="2:7" ht="12.75">
      <c r="B19" s="1" t="s">
        <v>2</v>
      </c>
      <c r="D19" s="4"/>
      <c r="E19" s="6">
        <v>149204</v>
      </c>
      <c r="G19" s="6">
        <v>159168</v>
      </c>
    </row>
    <row r="20" spans="2:7" ht="12.75">
      <c r="B20" s="1" t="s">
        <v>100</v>
      </c>
      <c r="D20" s="4"/>
      <c r="E20" s="22">
        <v>15194</v>
      </c>
      <c r="G20" s="6">
        <v>16362</v>
      </c>
    </row>
    <row r="21" spans="2:7" ht="12.75">
      <c r="B21" s="1" t="s">
        <v>126</v>
      </c>
      <c r="D21" s="4"/>
      <c r="E21" s="6">
        <v>8859</v>
      </c>
      <c r="G21" s="6">
        <v>12456</v>
      </c>
    </row>
    <row r="22" spans="2:7" ht="12.75">
      <c r="B22" s="1" t="s">
        <v>21</v>
      </c>
      <c r="D22" s="4"/>
      <c r="E22" s="6">
        <v>5803</v>
      </c>
      <c r="G22" s="6">
        <v>5859</v>
      </c>
    </row>
    <row r="23" spans="2:7" ht="12.75">
      <c r="B23" s="1" t="s">
        <v>57</v>
      </c>
      <c r="D23" s="4"/>
      <c r="E23" s="9">
        <v>11179</v>
      </c>
      <c r="G23" s="9">
        <v>11179</v>
      </c>
    </row>
    <row r="24" spans="4:7" ht="12.75">
      <c r="D24" s="4"/>
      <c r="E24" s="8">
        <f>SUM(E18:E23)</f>
        <v>224668</v>
      </c>
      <c r="G24" s="8">
        <f>SUM(G18:G23)</f>
        <v>230147</v>
      </c>
    </row>
    <row r="25" ht="12.75">
      <c r="D25" s="4"/>
    </row>
    <row r="26" spans="1:4" ht="12.75">
      <c r="A26" s="3" t="s">
        <v>104</v>
      </c>
      <c r="D26" s="4"/>
    </row>
    <row r="27" spans="2:7" ht="12.75">
      <c r="B27" s="1" t="s">
        <v>60</v>
      </c>
      <c r="D27" s="4"/>
      <c r="E27" s="21">
        <v>4889</v>
      </c>
      <c r="F27" s="2"/>
      <c r="G27" s="8">
        <v>8408</v>
      </c>
    </row>
    <row r="28" spans="2:7" ht="12.75">
      <c r="B28" s="1" t="s">
        <v>5</v>
      </c>
      <c r="D28" s="4"/>
      <c r="E28" s="8">
        <v>7000</v>
      </c>
      <c r="F28" s="2"/>
      <c r="G28" s="8">
        <v>8777</v>
      </c>
    </row>
    <row r="29" spans="2:7" ht="12.75">
      <c r="B29" s="1" t="s">
        <v>1</v>
      </c>
      <c r="D29" s="4"/>
      <c r="E29" s="8">
        <v>29709</v>
      </c>
      <c r="F29" s="2"/>
      <c r="G29" s="8">
        <v>24695</v>
      </c>
    </row>
    <row r="30" spans="2:7" ht="12.75">
      <c r="B30" s="1" t="s">
        <v>6</v>
      </c>
      <c r="D30" s="4"/>
      <c r="E30" s="8">
        <v>90449</v>
      </c>
      <c r="F30" s="2"/>
      <c r="G30" s="8">
        <v>116801</v>
      </c>
    </row>
    <row r="31" spans="2:7" ht="12.75">
      <c r="B31" s="1" t="s">
        <v>61</v>
      </c>
      <c r="D31" s="4"/>
      <c r="E31" s="8">
        <v>47310</v>
      </c>
      <c r="F31" s="2"/>
      <c r="G31" s="8">
        <f>20899+1174</f>
        <v>22073</v>
      </c>
    </row>
    <row r="32" spans="2:8" ht="12.75">
      <c r="B32" s="1" t="s">
        <v>97</v>
      </c>
      <c r="D32" s="4"/>
      <c r="E32" s="9">
        <v>16422</v>
      </c>
      <c r="F32" s="2"/>
      <c r="G32" s="9">
        <f>10715+7677</f>
        <v>18392</v>
      </c>
      <c r="H32" s="6"/>
    </row>
    <row r="33" spans="4:7" ht="12.75">
      <c r="D33" s="4"/>
      <c r="E33" s="8">
        <f>SUM(E27:E32)</f>
        <v>195779</v>
      </c>
      <c r="F33" s="2"/>
      <c r="G33" s="8">
        <f>SUM(G27:G32)</f>
        <v>199146</v>
      </c>
    </row>
    <row r="34" spans="4:7" ht="12.75">
      <c r="D34" s="4"/>
      <c r="E34" s="8"/>
      <c r="F34" s="2"/>
      <c r="G34" s="8"/>
    </row>
    <row r="35" spans="1:7" ht="13.5" thickBot="1">
      <c r="A35" s="3" t="s">
        <v>64</v>
      </c>
      <c r="D35" s="4"/>
      <c r="E35" s="10">
        <f>E24+E33</f>
        <v>420447</v>
      </c>
      <c r="F35" s="2"/>
      <c r="G35" s="10">
        <f>G24+G33</f>
        <v>429293</v>
      </c>
    </row>
    <row r="36" spans="4:7" ht="13.5" thickTop="1">
      <c r="D36" s="4"/>
      <c r="E36" s="8"/>
      <c r="F36" s="2"/>
      <c r="G36" s="8"/>
    </row>
    <row r="37" spans="4:7" ht="12.75">
      <c r="D37" s="4"/>
      <c r="E37" s="8"/>
      <c r="F37" s="2"/>
      <c r="G37" s="8"/>
    </row>
    <row r="38" spans="1:7" ht="12.75">
      <c r="A38" s="3" t="s">
        <v>65</v>
      </c>
      <c r="D38" s="4"/>
      <c r="E38" s="8"/>
      <c r="F38" s="2"/>
      <c r="G38" s="8"/>
    </row>
    <row r="39" spans="1:7" ht="12.75">
      <c r="A39" s="3" t="s">
        <v>127</v>
      </c>
      <c r="D39" s="4"/>
      <c r="E39" s="8"/>
      <c r="F39" s="2"/>
      <c r="G39" s="8"/>
    </row>
    <row r="40" spans="2:7" ht="12.75">
      <c r="B40" s="1" t="s">
        <v>40</v>
      </c>
      <c r="D40" s="4"/>
      <c r="E40" s="8">
        <v>88337</v>
      </c>
      <c r="F40" s="2"/>
      <c r="G40" s="8">
        <v>88337</v>
      </c>
    </row>
    <row r="41" spans="2:7" ht="12.75">
      <c r="B41" s="1" t="s">
        <v>66</v>
      </c>
      <c r="D41" s="4"/>
      <c r="E41" s="8">
        <v>24253</v>
      </c>
      <c r="F41" s="2"/>
      <c r="G41" s="8">
        <v>24253</v>
      </c>
    </row>
    <row r="42" spans="2:7" ht="12.75">
      <c r="B42" s="1" t="s">
        <v>67</v>
      </c>
      <c r="D42" s="4"/>
      <c r="E42" s="8">
        <v>687</v>
      </c>
      <c r="F42" s="2"/>
      <c r="G42" s="8">
        <v>687</v>
      </c>
    </row>
    <row r="43" spans="2:7" ht="12.75">
      <c r="B43" s="1" t="s">
        <v>68</v>
      </c>
      <c r="D43" s="4"/>
      <c r="E43" s="9">
        <f>'KLSE-SE'!M41</f>
        <v>43530</v>
      </c>
      <c r="F43" s="2"/>
      <c r="G43" s="9">
        <v>32293</v>
      </c>
    </row>
    <row r="44" spans="4:7" ht="12.75">
      <c r="D44" s="4"/>
      <c r="E44" s="8">
        <f>SUM(E40:E43)</f>
        <v>156807</v>
      </c>
      <c r="F44" s="2"/>
      <c r="G44" s="8">
        <f>SUM(G40:G43)</f>
        <v>145570</v>
      </c>
    </row>
    <row r="45" spans="1:7" ht="12.75">
      <c r="A45" s="3" t="s">
        <v>122</v>
      </c>
      <c r="D45" s="4"/>
      <c r="E45" s="8">
        <f>'KLSE-SE'!Q41</f>
        <v>2477</v>
      </c>
      <c r="F45" s="2"/>
      <c r="G45" s="8">
        <v>3138</v>
      </c>
    </row>
    <row r="46" spans="1:7" ht="12.75">
      <c r="A46" s="3" t="s">
        <v>69</v>
      </c>
      <c r="D46" s="4"/>
      <c r="E46" s="11">
        <f>SUM(E44:E45)</f>
        <v>159284</v>
      </c>
      <c r="F46" s="2"/>
      <c r="G46" s="11">
        <f>SUM(G44:G45)</f>
        <v>148708</v>
      </c>
    </row>
    <row r="47" spans="1:7" ht="12.75">
      <c r="A47" s="3"/>
      <c r="D47" s="4"/>
      <c r="E47" s="8"/>
      <c r="F47" s="2"/>
      <c r="G47" s="8"/>
    </row>
    <row r="48" spans="1:7" ht="12.75">
      <c r="A48" s="3"/>
      <c r="D48" s="4"/>
      <c r="E48" s="8"/>
      <c r="F48" s="2"/>
      <c r="G48" s="8"/>
    </row>
    <row r="49" spans="1:7" ht="12.75">
      <c r="A49" s="3" t="s">
        <v>73</v>
      </c>
      <c r="D49" s="4"/>
      <c r="E49" s="8"/>
      <c r="F49" s="2"/>
      <c r="G49" s="8"/>
    </row>
    <row r="50" spans="1:7" ht="12.75">
      <c r="A50" s="3"/>
      <c r="B50" s="1" t="s">
        <v>70</v>
      </c>
      <c r="D50" s="4"/>
      <c r="E50" s="8">
        <v>149292</v>
      </c>
      <c r="F50" s="2"/>
      <c r="G50" s="8">
        <v>61331</v>
      </c>
    </row>
    <row r="51" spans="1:7" ht="12.75">
      <c r="A51" s="3"/>
      <c r="D51" s="4"/>
      <c r="E51" s="8"/>
      <c r="F51" s="2"/>
      <c r="G51" s="8"/>
    </row>
    <row r="52" spans="1:7" ht="12.75">
      <c r="A52" s="3" t="s">
        <v>102</v>
      </c>
      <c r="D52" s="4"/>
      <c r="E52" s="8"/>
      <c r="F52" s="2"/>
      <c r="G52" s="8"/>
    </row>
    <row r="53" spans="2:7" ht="12.75">
      <c r="B53" s="1" t="s">
        <v>70</v>
      </c>
      <c r="D53" s="4"/>
      <c r="E53" s="8">
        <v>48143</v>
      </c>
      <c r="F53" s="2"/>
      <c r="G53" s="8">
        <v>131086</v>
      </c>
    </row>
    <row r="54" spans="2:7" ht="12.75">
      <c r="B54" s="1" t="s">
        <v>28</v>
      </c>
      <c r="D54" s="4"/>
      <c r="E54" s="8">
        <v>20699</v>
      </c>
      <c r="F54" s="2"/>
      <c r="G54" s="8">
        <v>26245</v>
      </c>
    </row>
    <row r="55" spans="2:7" ht="12.75">
      <c r="B55" s="1" t="s">
        <v>39</v>
      </c>
      <c r="D55" s="4"/>
      <c r="E55" s="8">
        <v>31917</v>
      </c>
      <c r="F55" s="2"/>
      <c r="G55" s="8">
        <v>50257</v>
      </c>
    </row>
    <row r="56" spans="2:7" ht="12.75">
      <c r="B56" s="1" t="s">
        <v>71</v>
      </c>
      <c r="D56" s="4"/>
      <c r="E56" s="8">
        <v>9871</v>
      </c>
      <c r="F56" s="2"/>
      <c r="G56" s="8">
        <v>6971</v>
      </c>
    </row>
    <row r="57" spans="2:7" ht="12.75">
      <c r="B57" s="1" t="s">
        <v>72</v>
      </c>
      <c r="D57" s="4"/>
      <c r="E57" s="9">
        <v>1241</v>
      </c>
      <c r="F57" s="2"/>
      <c r="G57" s="9">
        <v>4695</v>
      </c>
    </row>
    <row r="58" spans="1:7" ht="12.75">
      <c r="A58" s="3"/>
      <c r="D58" s="4"/>
      <c r="E58" s="8">
        <f>SUM(E53:E57)</f>
        <v>111871</v>
      </c>
      <c r="F58" s="2"/>
      <c r="G58" s="8">
        <f>SUM(G53:G57)</f>
        <v>219254</v>
      </c>
    </row>
    <row r="59" spans="1:7" ht="3.75" customHeight="1">
      <c r="A59" s="3"/>
      <c r="D59" s="4"/>
      <c r="E59" s="9"/>
      <c r="F59" s="25"/>
      <c r="G59" s="9"/>
    </row>
    <row r="60" spans="1:7" ht="12.75">
      <c r="A60" s="3" t="s">
        <v>74</v>
      </c>
      <c r="D60" s="4"/>
      <c r="E60" s="8">
        <f>E50+E58</f>
        <v>261163</v>
      </c>
      <c r="F60" s="2"/>
      <c r="G60" s="8">
        <f>G50+G58</f>
        <v>280585</v>
      </c>
    </row>
    <row r="61" spans="4:7" ht="5.25" customHeight="1">
      <c r="D61" s="4"/>
      <c r="E61" s="8"/>
      <c r="G61" s="8"/>
    </row>
    <row r="62" spans="1:7" ht="13.5" thickBot="1">
      <c r="A62" s="3" t="s">
        <v>75</v>
      </c>
      <c r="D62" s="4"/>
      <c r="E62" s="10">
        <f>E60+E46</f>
        <v>420447</v>
      </c>
      <c r="G62" s="10">
        <f>G60+G46</f>
        <v>429293</v>
      </c>
    </row>
    <row r="63" spans="4:7" ht="13.5" thickTop="1">
      <c r="D63" s="4"/>
      <c r="E63" s="8"/>
      <c r="G63" s="8"/>
    </row>
    <row r="64" spans="4:7" ht="12.75">
      <c r="D64" s="4"/>
      <c r="E64" s="8"/>
      <c r="G64" s="8"/>
    </row>
    <row r="65" spans="1:7" ht="12.75">
      <c r="A65" s="3" t="s">
        <v>92</v>
      </c>
      <c r="D65" s="4"/>
      <c r="E65" s="20">
        <f>E44/E40</f>
        <v>1.775099901513522</v>
      </c>
      <c r="G65" s="20">
        <f>G44/G40</f>
        <v>1.647893861009543</v>
      </c>
    </row>
    <row r="66" spans="4:7" ht="12.75">
      <c r="D66" s="4"/>
      <c r="E66" s="8"/>
      <c r="G66" s="8"/>
    </row>
    <row r="67" spans="4:5" ht="12.75">
      <c r="D67" s="4"/>
      <c r="E67" s="12"/>
    </row>
    <row r="68" spans="1:7" ht="12.75">
      <c r="A68" s="3"/>
      <c r="D68" s="4"/>
      <c r="E68" s="12"/>
      <c r="F68" s="6"/>
      <c r="G68" s="12"/>
    </row>
    <row r="69" spans="1:4" ht="12.75">
      <c r="A69" s="1" t="s">
        <v>77</v>
      </c>
      <c r="D69" s="4"/>
    </row>
    <row r="70" ht="12.75">
      <c r="A70" s="1" t="s">
        <v>76</v>
      </c>
    </row>
    <row r="203" ht="12" customHeight="1"/>
  </sheetData>
  <mergeCells count="5">
    <mergeCell ref="A3:G3"/>
    <mergeCell ref="A7:G7"/>
    <mergeCell ref="A8:G8"/>
    <mergeCell ref="A4:G4"/>
    <mergeCell ref="A5:G5"/>
  </mergeCells>
  <printOptions/>
  <pageMargins left="0.787401575" right="0.25" top="0.143700787" bottom="0" header="0.36" footer="0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1"/>
  <sheetViews>
    <sheetView workbookViewId="0" topLeftCell="A16">
      <selection activeCell="B56" sqref="B56"/>
    </sheetView>
  </sheetViews>
  <sheetFormatPr defaultColWidth="9.140625" defaultRowHeight="12.75"/>
  <cols>
    <col min="1" max="1" width="2.28125" style="1" customWidth="1"/>
    <col min="2" max="2" width="33.140625" style="1" customWidth="1"/>
    <col min="3" max="3" width="9.140625" style="6" customWidth="1"/>
    <col min="4" max="4" width="2.00390625" style="6" customWidth="1"/>
    <col min="5" max="5" width="9.00390625" style="6" customWidth="1"/>
    <col min="6" max="6" width="1.7109375" style="6" customWidth="1"/>
    <col min="7" max="7" width="10.140625" style="6" bestFit="1" customWidth="1"/>
    <col min="8" max="8" width="1.7109375" style="6" customWidth="1"/>
    <col min="9" max="9" width="8.28125" style="6" bestFit="1" customWidth="1"/>
    <col min="10" max="10" width="1.7109375" style="6" customWidth="1"/>
    <col min="11" max="11" width="11.7109375" style="6" customWidth="1"/>
    <col min="12" max="12" width="1.8515625" style="6" customWidth="1"/>
    <col min="13" max="13" width="11.28125" style="6" bestFit="1" customWidth="1"/>
    <col min="14" max="14" width="1.7109375" style="6" customWidth="1"/>
    <col min="15" max="15" width="9.140625" style="6" customWidth="1"/>
    <col min="16" max="16" width="2.57421875" style="6" customWidth="1"/>
    <col min="17" max="17" width="9.140625" style="6" customWidth="1"/>
    <col min="18" max="18" width="1.28515625" style="6" customWidth="1"/>
    <col min="19" max="20" width="9.140625" style="6" customWidth="1"/>
    <col min="21" max="16384" width="9.140625" style="1" customWidth="1"/>
  </cols>
  <sheetData>
    <row r="1" ht="12.75"/>
    <row r="2" ht="12.75"/>
    <row r="3" spans="1:19" ht="12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2.75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2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7" spans="1:19" ht="12.75">
      <c r="A7" s="28" t="s">
        <v>78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29" t="s">
        <v>129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9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4" t="s">
        <v>79</v>
      </c>
      <c r="S11" s="14" t="s">
        <v>19</v>
      </c>
    </row>
    <row r="12" spans="2:19" ht="12.75">
      <c r="B12" s="5"/>
      <c r="C12" s="29" t="s">
        <v>82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Q12" s="14" t="s">
        <v>103</v>
      </c>
      <c r="S12" s="14" t="s">
        <v>80</v>
      </c>
    </row>
    <row r="13" spans="3:15" ht="13.5">
      <c r="C13" s="5"/>
      <c r="D13" s="5"/>
      <c r="E13" s="30" t="s">
        <v>81</v>
      </c>
      <c r="F13" s="30"/>
      <c r="G13" s="30"/>
      <c r="H13" s="30"/>
      <c r="I13" s="30"/>
      <c r="J13" s="30"/>
      <c r="K13" s="30"/>
      <c r="L13" s="5"/>
      <c r="M13" s="16" t="s">
        <v>46</v>
      </c>
      <c r="N13" s="5"/>
      <c r="O13" s="5"/>
    </row>
    <row r="14" spans="3:18" ht="12.75">
      <c r="C14" s="14" t="s">
        <v>11</v>
      </c>
      <c r="D14" s="14"/>
      <c r="E14" s="14" t="s">
        <v>14</v>
      </c>
      <c r="F14" s="14"/>
      <c r="G14" s="14" t="s">
        <v>20</v>
      </c>
      <c r="H14" s="14"/>
      <c r="I14" s="14" t="s">
        <v>0</v>
      </c>
      <c r="J14" s="14"/>
      <c r="K14" s="14" t="s">
        <v>12</v>
      </c>
      <c r="L14" s="14"/>
      <c r="M14" s="14" t="s">
        <v>13</v>
      </c>
      <c r="N14" s="14"/>
      <c r="O14" s="5"/>
      <c r="R14" s="14"/>
    </row>
    <row r="15" spans="3:18" ht="12.75">
      <c r="C15" s="14" t="s">
        <v>42</v>
      </c>
      <c r="D15" s="14"/>
      <c r="E15" s="14" t="s">
        <v>43</v>
      </c>
      <c r="F15" s="14"/>
      <c r="G15" s="14" t="s">
        <v>44</v>
      </c>
      <c r="H15" s="14"/>
      <c r="I15" s="14" t="s">
        <v>44</v>
      </c>
      <c r="J15" s="14"/>
      <c r="K15" s="14" t="s">
        <v>45</v>
      </c>
      <c r="L15" s="14"/>
      <c r="M15" s="14" t="s">
        <v>95</v>
      </c>
      <c r="N15" s="14"/>
      <c r="O15" s="14" t="s">
        <v>19</v>
      </c>
      <c r="R15" s="14"/>
    </row>
    <row r="16" spans="3:19" ht="12.75">
      <c r="C16" s="14" t="s">
        <v>36</v>
      </c>
      <c r="D16" s="14"/>
      <c r="E16" s="14" t="s">
        <v>36</v>
      </c>
      <c r="F16" s="14"/>
      <c r="G16" s="14" t="s">
        <v>36</v>
      </c>
      <c r="H16" s="14"/>
      <c r="I16" s="14" t="s">
        <v>36</v>
      </c>
      <c r="J16" s="14"/>
      <c r="K16" s="14" t="s">
        <v>36</v>
      </c>
      <c r="L16" s="14"/>
      <c r="M16" s="14" t="s">
        <v>36</v>
      </c>
      <c r="N16" s="14"/>
      <c r="O16" s="14" t="s">
        <v>36</v>
      </c>
      <c r="Q16" s="14" t="s">
        <v>36</v>
      </c>
      <c r="S16" s="14" t="s">
        <v>36</v>
      </c>
    </row>
    <row r="18" spans="1:19" ht="12.75">
      <c r="A18" s="3" t="s">
        <v>83</v>
      </c>
      <c r="C18" s="6">
        <v>72790</v>
      </c>
      <c r="E18" s="6">
        <v>0</v>
      </c>
      <c r="G18" s="6">
        <v>693</v>
      </c>
      <c r="I18" s="6">
        <v>-6</v>
      </c>
      <c r="K18" s="6">
        <v>104</v>
      </c>
      <c r="M18" s="6">
        <v>12338</v>
      </c>
      <c r="O18" s="6">
        <f>SUM(C18:N18)</f>
        <v>85919</v>
      </c>
      <c r="Q18" s="6">
        <v>2875</v>
      </c>
      <c r="S18" s="6">
        <f>SUM(O18:R18)</f>
        <v>88794</v>
      </c>
    </row>
    <row r="19" ht="12.75">
      <c r="A19" s="3"/>
    </row>
    <row r="20" spans="1:19" ht="12.75">
      <c r="A20" s="1" t="s">
        <v>130</v>
      </c>
      <c r="C20" s="6">
        <v>0</v>
      </c>
      <c r="E20" s="6">
        <v>0</v>
      </c>
      <c r="G20" s="6">
        <v>0</v>
      </c>
      <c r="I20" s="6">
        <v>0</v>
      </c>
      <c r="K20" s="6">
        <v>0</v>
      </c>
      <c r="M20" s="6">
        <f>'KLSE-PL'!J41</f>
        <v>16513</v>
      </c>
      <c r="O20" s="6">
        <f>SUM(C20:N20)</f>
        <v>16513</v>
      </c>
      <c r="Q20" s="6">
        <f>'KLSE-PL'!J42</f>
        <v>-118</v>
      </c>
      <c r="S20" s="6">
        <f>SUM(O20:R20)</f>
        <v>16395</v>
      </c>
    </row>
    <row r="21" ht="12.75">
      <c r="A21" s="1" t="s">
        <v>93</v>
      </c>
    </row>
    <row r="22" spans="2:19" ht="12.75">
      <c r="B22" s="15" t="s">
        <v>107</v>
      </c>
      <c r="C22" s="6">
        <v>15340</v>
      </c>
      <c r="E22" s="6">
        <v>24160</v>
      </c>
      <c r="G22" s="6">
        <v>0</v>
      </c>
      <c r="I22" s="6">
        <v>0</v>
      </c>
      <c r="K22" s="6">
        <v>10290</v>
      </c>
      <c r="M22" s="6">
        <v>0</v>
      </c>
      <c r="O22" s="6">
        <f>SUM(C22:N22)</f>
        <v>49790</v>
      </c>
      <c r="Q22" s="6">
        <v>0</v>
      </c>
      <c r="S22" s="6">
        <f>SUM(O22:R22)</f>
        <v>49790</v>
      </c>
    </row>
    <row r="23" spans="2:19" ht="12.75">
      <c r="B23" s="15" t="s">
        <v>108</v>
      </c>
      <c r="C23" s="6">
        <v>207</v>
      </c>
      <c r="E23" s="6">
        <v>93</v>
      </c>
      <c r="G23" s="6">
        <v>0</v>
      </c>
      <c r="I23" s="6">
        <v>0</v>
      </c>
      <c r="K23" s="6">
        <v>0</v>
      </c>
      <c r="M23" s="6">
        <v>0</v>
      </c>
      <c r="O23" s="6">
        <f>SUM(C23:N23)</f>
        <v>300</v>
      </c>
      <c r="Q23" s="6">
        <v>0</v>
      </c>
      <c r="S23" s="6">
        <f>SUM(O23:R23)</f>
        <v>300</v>
      </c>
    </row>
    <row r="24" spans="1:19" ht="12.75">
      <c r="A24" s="1" t="s">
        <v>94</v>
      </c>
      <c r="C24" s="6">
        <v>0</v>
      </c>
      <c r="E24" s="6">
        <v>0</v>
      </c>
      <c r="G24" s="6">
        <v>0</v>
      </c>
      <c r="I24" s="6">
        <v>0</v>
      </c>
      <c r="K24" s="6">
        <v>0</v>
      </c>
      <c r="M24" s="6">
        <v>0</v>
      </c>
      <c r="O24" s="6">
        <f>SUM(C24:N24)</f>
        <v>0</v>
      </c>
      <c r="Q24" s="6">
        <v>274</v>
      </c>
      <c r="S24" s="6">
        <f>SUM(O24:R24)</f>
        <v>274</v>
      </c>
    </row>
    <row r="26" spans="1:19" ht="13.5" thickBot="1">
      <c r="A26" s="3" t="s">
        <v>111</v>
      </c>
      <c r="C26" s="10">
        <f>SUM(C18:C25)</f>
        <v>88337</v>
      </c>
      <c r="D26" s="10"/>
      <c r="E26" s="10">
        <f>SUM(E18:E25)</f>
        <v>24253</v>
      </c>
      <c r="F26" s="10"/>
      <c r="G26" s="10">
        <f>SUM(G18:G25)</f>
        <v>693</v>
      </c>
      <c r="H26" s="10"/>
      <c r="I26" s="10">
        <f>SUM(I18:I25)</f>
        <v>-6</v>
      </c>
      <c r="J26" s="10"/>
      <c r="K26" s="10">
        <f>SUM(K18:K25)</f>
        <v>10394</v>
      </c>
      <c r="L26" s="10"/>
      <c r="M26" s="10">
        <f>SUM(M18:M25)</f>
        <v>28851</v>
      </c>
      <c r="N26" s="10"/>
      <c r="O26" s="10">
        <f>SUM(O18:O25)</f>
        <v>152522</v>
      </c>
      <c r="P26" s="10"/>
      <c r="Q26" s="10">
        <f>SUM(Q18:Q25)</f>
        <v>3031</v>
      </c>
      <c r="R26" s="10"/>
      <c r="S26" s="10">
        <f>SUM(S18:S25)</f>
        <v>155553</v>
      </c>
    </row>
    <row r="27" spans="3:15" ht="13.5" thickTop="1">
      <c r="C27" s="8"/>
      <c r="E27" s="8"/>
      <c r="G27" s="8"/>
      <c r="H27" s="8"/>
      <c r="I27" s="8"/>
      <c r="K27" s="8"/>
      <c r="M27" s="8"/>
      <c r="O27" s="8"/>
    </row>
    <row r="28" spans="3:15" ht="12.75">
      <c r="C28" s="8"/>
      <c r="E28" s="8"/>
      <c r="G28" s="8"/>
      <c r="H28" s="8"/>
      <c r="I28" s="8"/>
      <c r="K28" s="8"/>
      <c r="M28" s="8"/>
      <c r="O28" s="8"/>
    </row>
    <row r="30" ht="12.75">
      <c r="A30" s="3" t="s">
        <v>86</v>
      </c>
    </row>
    <row r="31" ht="5.25" customHeight="1">
      <c r="A31" s="3"/>
    </row>
    <row r="32" spans="1:19" ht="12.75">
      <c r="A32" s="1" t="s">
        <v>84</v>
      </c>
      <c r="C32" s="6">
        <v>88337</v>
      </c>
      <c r="E32" s="6">
        <v>24253</v>
      </c>
      <c r="G32" s="6">
        <v>693</v>
      </c>
      <c r="I32" s="6">
        <v>-6</v>
      </c>
      <c r="K32" s="6">
        <v>10290</v>
      </c>
      <c r="M32" s="6">
        <v>22003</v>
      </c>
      <c r="O32" s="6">
        <f>SUM(C32:N32)</f>
        <v>145570</v>
      </c>
      <c r="Q32" s="6">
        <v>3138</v>
      </c>
      <c r="S32" s="6">
        <f>SUM(O32:R32)</f>
        <v>148708</v>
      </c>
    </row>
    <row r="33" ht="12.75">
      <c r="A33" s="1" t="s">
        <v>85</v>
      </c>
    </row>
    <row r="34" spans="2:19" ht="12.75">
      <c r="B34" s="15" t="s">
        <v>87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-10290</v>
      </c>
      <c r="L34" s="8"/>
      <c r="M34" s="8">
        <f>-K34</f>
        <v>10290</v>
      </c>
      <c r="N34" s="8"/>
      <c r="O34" s="8">
        <f>SUM(C34:N34)</f>
        <v>0</v>
      </c>
      <c r="P34" s="8"/>
      <c r="Q34" s="8">
        <v>0</v>
      </c>
      <c r="R34" s="8"/>
      <c r="S34" s="8">
        <f>SUM(O34:R34)</f>
        <v>0</v>
      </c>
    </row>
    <row r="35" spans="2:19" ht="12.75"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3" t="s">
        <v>88</v>
      </c>
      <c r="B36" s="15"/>
      <c r="C36" s="6">
        <f>SUM(C32:C34)</f>
        <v>88337</v>
      </c>
      <c r="E36" s="6">
        <f>SUM(E32:E34)</f>
        <v>24253</v>
      </c>
      <c r="G36" s="6">
        <f>SUM(G32:G34)</f>
        <v>693</v>
      </c>
      <c r="I36" s="6">
        <f>SUM(I32:I34)</f>
        <v>-6</v>
      </c>
      <c r="K36" s="6">
        <f>SUM(K32:K34)</f>
        <v>0</v>
      </c>
      <c r="M36" s="6">
        <f>SUM(M32:M34)</f>
        <v>32293</v>
      </c>
      <c r="O36" s="6">
        <f>SUM(O32:O34)</f>
        <v>145570</v>
      </c>
      <c r="Q36" s="6">
        <f>SUM(Q32:Q34)</f>
        <v>3138</v>
      </c>
      <c r="S36" s="6">
        <f>SUM(S32:S34)</f>
        <v>148708</v>
      </c>
    </row>
    <row r="37" spans="1:2" ht="12.75">
      <c r="A37" s="3"/>
      <c r="B37" s="15"/>
    </row>
    <row r="38" spans="1:19" ht="12.75">
      <c r="A38" s="1" t="s">
        <v>130</v>
      </c>
      <c r="B38" s="15"/>
      <c r="C38" s="6">
        <v>0</v>
      </c>
      <c r="E38" s="6">
        <v>0</v>
      </c>
      <c r="G38" s="6">
        <v>0</v>
      </c>
      <c r="I38" s="6">
        <v>0</v>
      </c>
      <c r="K38" s="6">
        <v>0</v>
      </c>
      <c r="M38" s="6">
        <f>'KLSE-PL'!H41</f>
        <v>11237</v>
      </c>
      <c r="O38" s="8">
        <f>SUM(C38:N38)</f>
        <v>11237</v>
      </c>
      <c r="Q38" s="23">
        <f>'KLSE-PL'!H42</f>
        <v>45</v>
      </c>
      <c r="S38" s="8">
        <f>SUM(O38:R38)</f>
        <v>11282</v>
      </c>
    </row>
    <row r="39" spans="1:19" ht="12.75">
      <c r="A39" s="1" t="s">
        <v>115</v>
      </c>
      <c r="B39" s="15"/>
      <c r="C39" s="6">
        <v>0</v>
      </c>
      <c r="E39" s="6">
        <v>0</v>
      </c>
      <c r="G39" s="6">
        <v>0</v>
      </c>
      <c r="I39" s="6">
        <v>0</v>
      </c>
      <c r="K39" s="6">
        <v>0</v>
      </c>
      <c r="M39" s="6">
        <v>0</v>
      </c>
      <c r="O39" s="8">
        <f>SUM(C39:N39)</f>
        <v>0</v>
      </c>
      <c r="Q39" s="23">
        <v>-706</v>
      </c>
      <c r="S39" s="8">
        <f>SUM(O39:R39)</f>
        <v>-706</v>
      </c>
    </row>
    <row r="40" ht="12.75">
      <c r="Q40" s="23"/>
    </row>
    <row r="41" spans="1:19" ht="13.5" thickBot="1">
      <c r="A41" s="3" t="s">
        <v>112</v>
      </c>
      <c r="C41" s="10">
        <f>SUM(C36:C40)</f>
        <v>88337</v>
      </c>
      <c r="D41" s="10"/>
      <c r="E41" s="10">
        <f>SUM(E36:E40)</f>
        <v>24253</v>
      </c>
      <c r="F41" s="10"/>
      <c r="G41" s="10">
        <f>SUM(G36:G40)</f>
        <v>693</v>
      </c>
      <c r="H41" s="10"/>
      <c r="I41" s="10">
        <f>SUM(I36:I40)</f>
        <v>-6</v>
      </c>
      <c r="J41" s="10"/>
      <c r="K41" s="10">
        <f>SUM(K36:K40)</f>
        <v>0</v>
      </c>
      <c r="L41" s="10"/>
      <c r="M41" s="10">
        <f>SUM(M36:M40)</f>
        <v>43530</v>
      </c>
      <c r="N41" s="10"/>
      <c r="O41" s="10">
        <f>SUM(O36:O40)</f>
        <v>156807</v>
      </c>
      <c r="P41" s="10"/>
      <c r="Q41" s="24">
        <f>SUM(Q36:Q40)</f>
        <v>2477</v>
      </c>
      <c r="R41" s="10"/>
      <c r="S41" s="10">
        <f>SUM(S36:S40)</f>
        <v>159284</v>
      </c>
    </row>
    <row r="42" ht="13.5" thickTop="1"/>
    <row r="211" ht="12" customHeight="1"/>
  </sheetData>
  <mergeCells count="7">
    <mergeCell ref="A3:S3"/>
    <mergeCell ref="A4:S4"/>
    <mergeCell ref="A5:S5"/>
    <mergeCell ref="E13:K13"/>
    <mergeCell ref="C12:O12"/>
    <mergeCell ref="A7:S7"/>
    <mergeCell ref="A8:S8"/>
  </mergeCells>
  <printOptions/>
  <pageMargins left="0.93" right="0.2" top="0.62" bottom="0.89" header="0.5" footer="0.5"/>
  <pageSetup fitToHeight="1" fitToWidth="1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workbookViewId="0" topLeftCell="A4">
      <selection activeCell="G40" sqref="G40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1.7109375" style="6" customWidth="1"/>
    <col min="7" max="7" width="12.4218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8</v>
      </c>
    </row>
    <row r="4" ht="12.75">
      <c r="D4" s="3" t="s">
        <v>9</v>
      </c>
    </row>
    <row r="5" ht="12.75">
      <c r="D5" s="3" t="s">
        <v>10</v>
      </c>
    </row>
    <row r="7" spans="1:7" ht="12.75">
      <c r="A7" s="28" t="s">
        <v>90</v>
      </c>
      <c r="B7" s="28"/>
      <c r="C7" s="28"/>
      <c r="D7" s="28"/>
      <c r="E7" s="28"/>
      <c r="F7" s="28"/>
      <c r="G7" s="28"/>
    </row>
    <row r="8" spans="1:7" ht="12.75">
      <c r="A8" s="28" t="s">
        <v>129</v>
      </c>
      <c r="B8" s="28"/>
      <c r="C8" s="28"/>
      <c r="D8" s="28"/>
      <c r="E8" s="28"/>
      <c r="F8" s="28"/>
      <c r="G8" s="28"/>
    </row>
    <row r="9" spans="1:7" ht="12.75">
      <c r="A9" s="18"/>
      <c r="B9" s="18"/>
      <c r="C9" s="18"/>
      <c r="D9" s="18"/>
      <c r="E9" s="18"/>
      <c r="F9" s="18"/>
      <c r="G9" s="18"/>
    </row>
    <row r="10" spans="4:7" ht="12.75">
      <c r="D10" s="3"/>
      <c r="E10" s="5"/>
      <c r="F10" s="5"/>
      <c r="G10" s="14" t="s">
        <v>37</v>
      </c>
    </row>
    <row r="11" spans="5:7" ht="12.75">
      <c r="E11" s="14" t="s">
        <v>26</v>
      </c>
      <c r="F11" s="5"/>
      <c r="G11" s="14" t="s">
        <v>27</v>
      </c>
    </row>
    <row r="12" spans="5:7" ht="12.75">
      <c r="E12" s="14" t="s">
        <v>27</v>
      </c>
      <c r="F12" s="5"/>
      <c r="G12" s="14" t="s">
        <v>3</v>
      </c>
    </row>
    <row r="13" spans="5:7" ht="12.75">
      <c r="E13" s="14" t="s">
        <v>119</v>
      </c>
      <c r="F13" s="5"/>
      <c r="G13" s="14" t="s">
        <v>4</v>
      </c>
    </row>
    <row r="14" spans="5:7" ht="12.75">
      <c r="E14" s="14" t="str">
        <f>'KLSE-PL'!H16</f>
        <v>31.12.2006</v>
      </c>
      <c r="F14" s="5"/>
      <c r="G14" s="14" t="str">
        <f>'KLSE-PL'!J16</f>
        <v>31.12.2005</v>
      </c>
    </row>
    <row r="15" spans="5:7" ht="12.75">
      <c r="E15" s="14" t="s">
        <v>38</v>
      </c>
      <c r="F15" s="5"/>
      <c r="G15" s="14" t="s">
        <v>38</v>
      </c>
    </row>
    <row r="18" spans="1:7" ht="12.75">
      <c r="A18" s="1" t="s">
        <v>106</v>
      </c>
      <c r="E18" s="26">
        <v>-36654</v>
      </c>
      <c r="F18" s="26"/>
      <c r="G18" s="26">
        <v>-52128</v>
      </c>
    </row>
    <row r="19" spans="5:7" ht="12.75">
      <c r="E19" s="26"/>
      <c r="F19" s="26"/>
      <c r="G19" s="26"/>
    </row>
    <row r="20" spans="1:7" ht="12.75">
      <c r="A20" s="1" t="s">
        <v>116</v>
      </c>
      <c r="E20" s="26">
        <v>25003</v>
      </c>
      <c r="F20" s="26"/>
      <c r="G20" s="26">
        <v>-25889</v>
      </c>
    </row>
    <row r="21" spans="5:7" ht="12.75">
      <c r="E21" s="26"/>
      <c r="F21" s="26"/>
      <c r="G21" s="26"/>
    </row>
    <row r="22" spans="1:7" ht="12.75">
      <c r="A22" s="1" t="s">
        <v>105</v>
      </c>
      <c r="E22" s="26">
        <v>10689</v>
      </c>
      <c r="F22" s="26"/>
      <c r="G22" s="26">
        <v>64887</v>
      </c>
    </row>
    <row r="23" spans="5:7" ht="12.75">
      <c r="E23" s="26"/>
      <c r="F23" s="26"/>
      <c r="G23" s="26"/>
    </row>
    <row r="24" spans="5:7" ht="12.75">
      <c r="E24" s="27"/>
      <c r="F24" s="23"/>
      <c r="G24" s="27"/>
    </row>
    <row r="25" spans="1:7" ht="12.75">
      <c r="A25" s="1" t="s">
        <v>96</v>
      </c>
      <c r="E25" s="23">
        <f>E18+E20+E22</f>
        <v>-962</v>
      </c>
      <c r="F25" s="23"/>
      <c r="G25" s="23">
        <f>G18+G20+G22</f>
        <v>-13130</v>
      </c>
    </row>
    <row r="26" spans="5:7" ht="12.75">
      <c r="E26" s="23"/>
      <c r="F26" s="23"/>
      <c r="G26" s="23"/>
    </row>
    <row r="27" spans="1:7" ht="12.75">
      <c r="A27" s="1" t="s">
        <v>117</v>
      </c>
      <c r="E27" s="23">
        <v>9442</v>
      </c>
      <c r="F27" s="23"/>
      <c r="G27" s="23">
        <v>22572</v>
      </c>
    </row>
    <row r="28" spans="5:7" ht="12.75">
      <c r="E28" s="23"/>
      <c r="F28" s="23"/>
      <c r="G28" s="23"/>
    </row>
    <row r="29" spans="1:7" ht="13.5" thickBot="1">
      <c r="A29" s="1" t="s">
        <v>118</v>
      </c>
      <c r="E29" s="24">
        <f>SUM(E25:E27)</f>
        <v>8480</v>
      </c>
      <c r="F29" s="23"/>
      <c r="G29" s="24">
        <f>SUM(G25:G27)</f>
        <v>9442</v>
      </c>
    </row>
    <row r="30" spans="5:7" ht="13.5" thickTop="1">
      <c r="E30" s="8"/>
      <c r="G30" s="8"/>
    </row>
    <row r="31" spans="7:13" ht="12.75">
      <c r="G31" s="8"/>
      <c r="J31" s="1"/>
      <c r="K31" s="1"/>
      <c r="L31" s="1"/>
      <c r="M31" s="1"/>
    </row>
    <row r="32" spans="1:7" ht="12.75">
      <c r="A32" s="1" t="s">
        <v>101</v>
      </c>
      <c r="G32" s="8"/>
    </row>
    <row r="33" ht="12.75">
      <c r="G33" s="8"/>
    </row>
    <row r="34" spans="5:7" ht="12.75">
      <c r="E34" s="14" t="s">
        <v>89</v>
      </c>
      <c r="G34" s="14" t="s">
        <v>89</v>
      </c>
    </row>
    <row r="35" spans="5:7" ht="12.75">
      <c r="E35" s="14" t="str">
        <f>E14</f>
        <v>31.12.2006</v>
      </c>
      <c r="F35" s="14"/>
      <c r="G35" s="17" t="str">
        <f>G14</f>
        <v>31.12.2005</v>
      </c>
    </row>
    <row r="36" spans="5:7" ht="12.75">
      <c r="E36" s="14" t="s">
        <v>36</v>
      </c>
      <c r="F36" s="14"/>
      <c r="G36" s="17" t="s">
        <v>36</v>
      </c>
    </row>
    <row r="37" spans="5:7" ht="12.75">
      <c r="E37" s="14"/>
      <c r="F37" s="14"/>
      <c r="G37" s="17"/>
    </row>
    <row r="38" spans="2:7" ht="12.75">
      <c r="B38" s="1" t="s">
        <v>97</v>
      </c>
      <c r="E38" s="23">
        <v>16422</v>
      </c>
      <c r="G38" s="23">
        <f>7545+10737</f>
        <v>18282</v>
      </c>
    </row>
    <row r="39" spans="2:7" ht="12.75">
      <c r="B39" s="1" t="s">
        <v>22</v>
      </c>
      <c r="E39" s="23">
        <v>-7942</v>
      </c>
      <c r="G39" s="23">
        <v>-8840</v>
      </c>
    </row>
    <row r="40" spans="5:7" ht="13.5" thickBot="1">
      <c r="E40" s="24">
        <f>SUM(E38:E39)</f>
        <v>8480</v>
      </c>
      <c r="G40" s="24">
        <f>SUM(G38:G39)</f>
        <v>9442</v>
      </c>
    </row>
    <row r="41" ht="13.5" thickTop="1"/>
  </sheetData>
  <sheetProtection/>
  <mergeCells count="2">
    <mergeCell ref="A7:G7"/>
    <mergeCell ref="A8:G8"/>
  </mergeCells>
  <printOptions/>
  <pageMargins left="0.75" right="0.5" top="0.25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2007-02-28T08:42:48Z</cp:lastPrinted>
  <dcterms:created xsi:type="dcterms:W3CDTF">1997-08-18T07:33:50Z</dcterms:created>
  <dcterms:modified xsi:type="dcterms:W3CDTF">2007-02-28T09:14:51Z</dcterms:modified>
  <cp:category/>
  <cp:version/>
  <cp:contentType/>
  <cp:contentStatus/>
</cp:coreProperties>
</file>